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EDIAZIONE\MEDIAZIONE\Riforma Cartabia\Sito odm\Bilanci\"/>
    </mc:Choice>
  </mc:AlternateContent>
  <xr:revisionPtr revIDLastSave="0" documentId="8_{6CEA3B4C-2C35-43A9-92D3-343943087B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ate" sheetId="1" r:id="rId1"/>
    <sheet name="uscite" sheetId="5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B22" i="1"/>
  <c r="D21" i="1"/>
  <c r="D20" i="1"/>
  <c r="E56" i="5"/>
  <c r="D34" i="5"/>
  <c r="B47" i="5"/>
  <c r="E4" i="5"/>
  <c r="E5" i="5"/>
  <c r="E6" i="5"/>
  <c r="E7" i="5"/>
  <c r="E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9" i="5"/>
  <c r="E35" i="5"/>
  <c r="E36" i="5"/>
  <c r="E37" i="5"/>
  <c r="E38" i="5"/>
  <c r="E39" i="5"/>
  <c r="E40" i="5"/>
  <c r="E41" i="5"/>
  <c r="E42" i="5"/>
  <c r="E43" i="5"/>
  <c r="E44" i="5"/>
  <c r="E45" i="5"/>
  <c r="E46" i="5"/>
  <c r="E3" i="5"/>
  <c r="D12" i="1" l="1"/>
  <c r="E34" i="5"/>
  <c r="B17" i="1"/>
  <c r="D3" i="1"/>
  <c r="D4" i="1"/>
  <c r="D28" i="1" l="1"/>
  <c r="D25" i="1"/>
  <c r="D26" i="1"/>
  <c r="D27" i="1"/>
  <c r="D10" i="1"/>
  <c r="C47" i="5"/>
  <c r="D5" i="1"/>
  <c r="D6" i="1"/>
  <c r="D7" i="1"/>
  <c r="D8" i="1"/>
  <c r="D9" i="1"/>
  <c r="D11" i="1"/>
  <c r="D13" i="1"/>
  <c r="D14" i="1"/>
  <c r="D15" i="1"/>
  <c r="D16" i="1"/>
  <c r="E51" i="5"/>
  <c r="E53" i="5"/>
  <c r="E55" i="5"/>
  <c r="E49" i="5"/>
  <c r="E50" i="5"/>
  <c r="E57" i="5" l="1"/>
  <c r="M29" i="1"/>
  <c r="C17" i="1" s="1"/>
  <c r="D17" i="1" s="1"/>
  <c r="D47" i="5"/>
  <c r="E4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  <author>tc={28DA1A42-4FFA-4D7F-8AD5-A2E71A173C69}</author>
  </authors>
  <commentList>
    <comment ref="E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PC02:
Avv.  Valeria Bortolotti 
Erre&amp;Esse (sicurezza lavoro)
Dott. Roncaglia Pietro (buste paga e 770)
Studio Collegium (consulenza contabilità)
Dott. Schillaci (medico del lavoro)</t>
        </r>
      </text>
    </comment>
    <comment ref="E27" authorId="1" shapeId="0" xr:uid="{28DA1A42-4FFA-4D7F-8AD5-A2E71A173C69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Collegato al capitolo di entrata</t>
      </text>
    </comment>
    <comment ref="E3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pec personale avvocati (11,80€)
servizi per gli avvocati: consultazione registri cassazione (1281€), turni difesa d'ufficio (3660€), punto d'accesso processo civile telematico (8052€), servizi telematici area penale (6405€)
conveznione sistema bibliotecario (7.000)
prenotalex
consultazione candidature praticanti/avvocati/stanze sul sito</t>
        </r>
      </text>
    </comment>
    <comment ref="E3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avvocati 25,83 --&gt; 32
cassazionisti 51,66 --&gt; 65</t>
        </r>
      </text>
    </comment>
    <comment ref="E3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3,26 per iscritto albo avvocati</t>
        </r>
      </text>
    </comment>
  </commentList>
</comments>
</file>

<file path=xl/sharedStrings.xml><?xml version="1.0" encoding="utf-8"?>
<sst xmlns="http://schemas.openxmlformats.org/spreadsheetml/2006/main" count="94" uniqueCount="84">
  <si>
    <r>
      <rPr>
        <sz val="9"/>
        <rFont val="Arial"/>
        <family val="2"/>
      </rPr>
      <t>Contributo a Fondazione per Dipendente</t>
    </r>
  </si>
  <si>
    <r>
      <rPr>
        <sz val="9"/>
        <rFont val="Arial"/>
        <family val="2"/>
      </rPr>
      <t>Contributo a Consiglio Distrettuale di Disciplina</t>
    </r>
  </si>
  <si>
    <r>
      <rPr>
        <sz val="9"/>
        <rFont val="Arial"/>
        <family val="2"/>
      </rPr>
      <t>Attività Comitato Pari Opportunità</t>
    </r>
  </si>
  <si>
    <r>
      <rPr>
        <sz val="9"/>
        <rFont val="Arial"/>
        <family val="2"/>
      </rPr>
      <t>Acquisto altri beni</t>
    </r>
  </si>
  <si>
    <r>
      <rPr>
        <sz val="9"/>
        <rFont val="Arial"/>
        <family val="2"/>
      </rPr>
      <t>Acquisto mobili e arredi</t>
    </r>
  </si>
  <si>
    <r>
      <rPr>
        <sz val="9"/>
        <rFont val="Arial"/>
        <family val="2"/>
      </rPr>
      <t>Contributo OCF</t>
    </r>
  </si>
  <si>
    <r>
      <rPr>
        <sz val="9"/>
        <rFont val="Arial"/>
        <family val="2"/>
      </rPr>
      <t>Contributi a Fondazione Forense Modenese</t>
    </r>
  </si>
  <si>
    <r>
      <rPr>
        <sz val="9"/>
        <rFont val="Arial"/>
        <family val="2"/>
      </rPr>
      <t>Contributi Consiglio Nazionale Forense</t>
    </r>
  </si>
  <si>
    <r>
      <rPr>
        <sz val="9"/>
        <rFont val="Arial"/>
        <family val="2"/>
      </rPr>
      <t>Spese condominiali</t>
    </r>
  </si>
  <si>
    <r>
      <rPr>
        <sz val="9"/>
        <rFont val="Arial"/>
        <family val="2"/>
      </rPr>
      <t>Notifiche per iscritti</t>
    </r>
  </si>
  <si>
    <t>assicurazioni</t>
  </si>
  <si>
    <t>Servizi pulizia</t>
  </si>
  <si>
    <t>servizi telefonici</t>
  </si>
  <si>
    <t>luce acqua gas</t>
  </si>
  <si>
    <t>spese di vigilanza</t>
  </si>
  <si>
    <t>spese e commissioni bancarie</t>
  </si>
  <si>
    <t>imposte e tasse</t>
  </si>
  <si>
    <t>spese varie</t>
  </si>
  <si>
    <t>compensi a mediatori</t>
  </si>
  <si>
    <t>arrotondamenti passivi</t>
  </si>
  <si>
    <t>irap dipendenti</t>
  </si>
  <si>
    <t>manutenzione, assistenza tecnica e software</t>
  </si>
  <si>
    <t xml:space="preserve">cancelleria  </t>
  </si>
  <si>
    <t>spese postali</t>
  </si>
  <si>
    <t>contributo modena giustizia</t>
  </si>
  <si>
    <t>manutenzione ordinaria ufficio</t>
  </si>
  <si>
    <t>MEDIAZIONE</t>
  </si>
  <si>
    <t>ORDINE</t>
  </si>
  <si>
    <r>
      <rPr>
        <sz val="10"/>
        <color rgb="FF000000"/>
        <rFont val="Times New Roman"/>
        <family val="1"/>
      </rPr>
      <t>Tasse annuali (comprensiva CNF, OCF, ecc.)</t>
    </r>
  </si>
  <si>
    <t>Compensi OCC</t>
  </si>
  <si>
    <r>
      <t>Tasse iscrizioni Albi</t>
    </r>
    <r>
      <rPr>
        <sz val="9"/>
        <rFont val="Arial"/>
        <family val="2"/>
      </rPr>
      <t/>
    </r>
  </si>
  <si>
    <t>Proventi liquidazione Parcella</t>
  </si>
  <si>
    <r>
      <t>Proventi rilascio certificati</t>
    </r>
    <r>
      <rPr>
        <sz val="9"/>
        <rFont val="Arial"/>
        <family val="2"/>
      </rPr>
      <t/>
    </r>
  </si>
  <si>
    <r>
      <t>Recuperi e rimborsi</t>
    </r>
    <r>
      <rPr>
        <sz val="9"/>
        <rFont val="Arial"/>
        <family val="2"/>
      </rPr>
      <t/>
    </r>
  </si>
  <si>
    <t>Rimborsi spese anticipate</t>
  </si>
  <si>
    <r>
      <t>Interessi attivi lordi di c/c bancario</t>
    </r>
    <r>
      <rPr>
        <sz val="9"/>
        <rFont val="Arial"/>
        <family val="2"/>
      </rPr>
      <t/>
    </r>
  </si>
  <si>
    <r>
      <t>Arrotondamenti attivi</t>
    </r>
    <r>
      <rPr>
        <sz val="9"/>
        <rFont val="Arial"/>
        <family val="2"/>
      </rPr>
      <t/>
    </r>
  </si>
  <si>
    <t>interessi iva trimestrale</t>
  </si>
  <si>
    <t>Spese per OCC</t>
  </si>
  <si>
    <t>oneri accessori per dipendenti (buoni pasto)</t>
  </si>
  <si>
    <t>Compensi per avvio mediazioni</t>
  </si>
  <si>
    <t>Compensi per attività di mediazione</t>
  </si>
  <si>
    <t>compensi a professionisti</t>
  </si>
  <si>
    <t>ENTRATE</t>
  </si>
  <si>
    <t>SPESE</t>
  </si>
  <si>
    <t xml:space="preserve">acquisto macchine / impianti </t>
  </si>
  <si>
    <t>spese di investimento tribunale</t>
  </si>
  <si>
    <t>TOTALI</t>
  </si>
  <si>
    <t>manutenzione straodinaria uffici</t>
  </si>
  <si>
    <t>Contributo Camera Arbitrale</t>
  </si>
  <si>
    <t>Contributo CUP Modena</t>
  </si>
  <si>
    <t>contributi su dipendenti</t>
  </si>
  <si>
    <t xml:space="preserve">stipendi </t>
  </si>
  <si>
    <t>servizio COFIM</t>
  </si>
  <si>
    <t>TOTALE ENTRATE CORRENTI</t>
  </si>
  <si>
    <t xml:space="preserve">SPESE DI INVESTIMENTO  </t>
  </si>
  <si>
    <t>CASSAZIONISTI</t>
  </si>
  <si>
    <t>AVVOCATI</t>
  </si>
  <si>
    <t>PRATICANTI ABILITATI</t>
  </si>
  <si>
    <t>PRATICANTI SEMPLICI</t>
  </si>
  <si>
    <t>TIPOLOGIA</t>
  </si>
  <si>
    <t>ISCRITTI</t>
  </si>
  <si>
    <t>QUOTA</t>
  </si>
  <si>
    <t>TOTALE</t>
  </si>
  <si>
    <t xml:space="preserve">TIAP - SIDIP </t>
  </si>
  <si>
    <t>Punto informativo Tribunale</t>
  </si>
  <si>
    <t>ENTRATE CONTO CAPITALE</t>
  </si>
  <si>
    <t>PREVENTIVO 2024</t>
  </si>
  <si>
    <t>TOTALE 2024</t>
  </si>
  <si>
    <t>Spese per il Tribunale</t>
  </si>
  <si>
    <t>corsi formazione personale</t>
  </si>
  <si>
    <t>compensi a mediatori med negative</t>
  </si>
  <si>
    <t>Rimborso spese anticipate OCC</t>
  </si>
  <si>
    <t>fondo di riserva (max 0,5% delle spese)</t>
  </si>
  <si>
    <t>AGGIORNAMENTI AL 16/11/2023</t>
  </si>
  <si>
    <t>AVANZO DI AMMINISTRAZIONE</t>
  </si>
  <si>
    <t>Rimborso per spese di rappresentanza (cena sant'Ivone)</t>
  </si>
  <si>
    <t>Anticipazioni diverse (collegata all'entrate RIMBORSO SPESE ANTICIPATE)</t>
  </si>
  <si>
    <t>Servizi per l'avvocatura (PEC, prenotalex, difese d'ufficio, PCT, biblioteca)</t>
  </si>
  <si>
    <t>Spese di rappresentanza (CENA SANT'IVONE 80% - CONTRIBUTI ATTIVITA' SPORTIVE</t>
  </si>
  <si>
    <t>OCC</t>
  </si>
  <si>
    <t>Libri e rilegature</t>
  </si>
  <si>
    <t>partecipazioni a congressi, riunioni</t>
  </si>
  <si>
    <t>FONDO PLURIENNALE VINCOLATO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</si>
</sst>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21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9"/>
      <name val="Arial"/>
      <family val="2"/>
    </font>
    <font>
      <sz val="10"/>
      <color indexed="8"/>
      <name val="Times New Roman"/>
      <family val="1"/>
    </font>
    <font>
      <sz val="20"/>
      <color indexed="8"/>
      <name val="Times New Roman"/>
      <family val="1"/>
    </font>
    <font>
      <b/>
      <sz val="16"/>
      <name val="Arial"/>
      <family val="2"/>
    </font>
    <font>
      <sz val="16"/>
      <color indexed="8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8">
    <xf numFmtId="0" fontId="0" fillId="0" borderId="0" xfId="0" applyAlignment="1">
      <alignment horizontal="left" vertical="top"/>
    </xf>
    <xf numFmtId="44" fontId="0" fillId="0" borderId="0" xfId="2" applyFont="1" applyFill="1" applyBorder="1" applyAlignment="1">
      <alignment horizontal="left" vertical="top"/>
    </xf>
    <xf numFmtId="44" fontId="0" fillId="0" borderId="1" xfId="2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4" fontId="0" fillId="0" borderId="22" xfId="2" applyFont="1" applyFill="1" applyBorder="1" applyAlignment="1">
      <alignment horizontal="left" vertical="top"/>
    </xf>
    <xf numFmtId="44" fontId="0" fillId="0" borderId="16" xfId="2" applyFont="1" applyFill="1" applyBorder="1" applyAlignment="1">
      <alignment horizontal="left" vertical="top"/>
    </xf>
    <xf numFmtId="0" fontId="0" fillId="0" borderId="16" xfId="0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44" fontId="0" fillId="0" borderId="23" xfId="2" applyFont="1" applyFill="1" applyBorder="1" applyAlignment="1">
      <alignment horizontal="left" vertical="top"/>
    </xf>
    <xf numFmtId="16" fontId="0" fillId="0" borderId="0" xfId="0" applyNumberFormat="1" applyAlignment="1">
      <alignment horizontal="left" vertical="top"/>
    </xf>
    <xf numFmtId="44" fontId="0" fillId="0" borderId="0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7" xfId="0" applyBorder="1" applyAlignment="1">
      <alignment vertical="center" wrapText="1"/>
    </xf>
    <xf numFmtId="44" fontId="0" fillId="0" borderId="14" xfId="2" applyFont="1" applyFill="1" applyBorder="1" applyAlignment="1">
      <alignment horizontal="left" vertical="top"/>
    </xf>
    <xf numFmtId="43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vertical="center" wrapText="1"/>
    </xf>
    <xf numFmtId="43" fontId="0" fillId="0" borderId="4" xfId="0" applyNumberFormat="1" applyBorder="1" applyAlignment="1">
      <alignment horizontal="left" vertical="top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 wrapText="1"/>
    </xf>
    <xf numFmtId="44" fontId="10" fillId="0" borderId="12" xfId="1" applyFont="1" applyFill="1" applyBorder="1" applyAlignment="1">
      <alignment horizontal="left" vertical="top"/>
    </xf>
    <xf numFmtId="44" fontId="10" fillId="0" borderId="0" xfId="1" applyFont="1" applyFill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10" fillId="0" borderId="20" xfId="0" applyFont="1" applyBorder="1" applyAlignment="1">
      <alignment horizontal="left" vertical="top"/>
    </xf>
    <xf numFmtId="165" fontId="3" fillId="0" borderId="15" xfId="0" applyNumberFormat="1" applyFont="1" applyBorder="1" applyAlignment="1">
      <alignment horizontal="right" vertical="top"/>
    </xf>
    <xf numFmtId="165" fontId="3" fillId="0" borderId="16" xfId="0" applyNumberFormat="1" applyFont="1" applyBorder="1" applyAlignment="1">
      <alignment horizontal="right" vertical="top"/>
    </xf>
    <xf numFmtId="0" fontId="10" fillId="0" borderId="24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4" fontId="14" fillId="0" borderId="4" xfId="2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44" fontId="14" fillId="0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4" fillId="0" borderId="16" xfId="0" applyNumberFormat="1" applyFont="1" applyBorder="1" applyAlignment="1">
      <alignment horizontal="center" vertical="center"/>
    </xf>
    <xf numFmtId="44" fontId="6" fillId="0" borderId="16" xfId="2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43" fontId="0" fillId="0" borderId="9" xfId="0" applyNumberFormat="1" applyBorder="1" applyAlignment="1">
      <alignment horizontal="left" vertical="top"/>
    </xf>
    <xf numFmtId="0" fontId="6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44" fontId="0" fillId="0" borderId="13" xfId="2" applyFont="1" applyFill="1" applyBorder="1" applyAlignment="1">
      <alignment horizontal="left" vertical="top"/>
    </xf>
    <xf numFmtId="43" fontId="0" fillId="0" borderId="28" xfId="0" applyNumberFormat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65" fontId="3" fillId="0" borderId="29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44" fontId="0" fillId="0" borderId="0" xfId="2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43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44" fontId="6" fillId="0" borderId="20" xfId="2" applyFont="1" applyFill="1" applyBorder="1" applyAlignment="1">
      <alignment horizontal="center" vertical="center"/>
    </xf>
    <xf numFmtId="44" fontId="0" fillId="0" borderId="29" xfId="2" applyFont="1" applyFill="1" applyBorder="1" applyAlignment="1">
      <alignment horizontal="left" vertical="top"/>
    </xf>
    <xf numFmtId="44" fontId="0" fillId="0" borderId="30" xfId="2" applyFont="1" applyFill="1" applyBorder="1" applyAlignment="1">
      <alignment horizontal="left" vertical="top"/>
    </xf>
    <xf numFmtId="44" fontId="0" fillId="0" borderId="32" xfId="2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165" fontId="3" fillId="0" borderId="0" xfId="0" applyNumberFormat="1" applyFont="1" applyAlignment="1">
      <alignment horizontal="right" vertical="top"/>
    </xf>
    <xf numFmtId="44" fontId="10" fillId="0" borderId="0" xfId="2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44" fontId="14" fillId="0" borderId="0" xfId="2" applyFont="1" applyFill="1" applyBorder="1" applyAlignment="1">
      <alignment horizontal="center" vertical="center"/>
    </xf>
    <xf numFmtId="165" fontId="3" fillId="0" borderId="30" xfId="0" applyNumberFormat="1" applyFont="1" applyBorder="1" applyAlignment="1">
      <alignment horizontal="right" vertical="top"/>
    </xf>
    <xf numFmtId="165" fontId="3" fillId="0" borderId="31" xfId="0" applyNumberFormat="1" applyFont="1" applyBorder="1" applyAlignment="1">
      <alignment horizontal="right" vertical="top"/>
    </xf>
    <xf numFmtId="165" fontId="10" fillId="0" borderId="20" xfId="0" applyNumberFormat="1" applyFont="1" applyBorder="1" applyAlignment="1">
      <alignment horizontal="left" vertical="top"/>
    </xf>
    <xf numFmtId="165" fontId="3" fillId="0" borderId="32" xfId="0" applyNumberFormat="1" applyFont="1" applyBorder="1" applyAlignment="1">
      <alignment horizontal="right" vertical="top"/>
    </xf>
    <xf numFmtId="165" fontId="3" fillId="0" borderId="34" xfId="0" applyNumberFormat="1" applyFont="1" applyBorder="1" applyAlignment="1">
      <alignment horizontal="right" vertical="top"/>
    </xf>
    <xf numFmtId="0" fontId="16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4" fontId="17" fillId="0" borderId="16" xfId="2" applyFont="1" applyBorder="1" applyAlignment="1">
      <alignment horizontal="center" vertical="center" wrapText="1"/>
    </xf>
    <xf numFmtId="44" fontId="10" fillId="0" borderId="1" xfId="2" applyFont="1" applyBorder="1" applyAlignment="1">
      <alignment vertical="center"/>
    </xf>
    <xf numFmtId="44" fontId="10" fillId="0" borderId="1" xfId="2" applyFont="1" applyBorder="1" applyAlignment="1">
      <alignment vertical="center" wrapText="1"/>
    </xf>
    <xf numFmtId="44" fontId="0" fillId="0" borderId="16" xfId="2" applyFont="1" applyBorder="1" applyAlignment="1">
      <alignment vertical="center" wrapText="1"/>
    </xf>
    <xf numFmtId="44" fontId="0" fillId="0" borderId="35" xfId="2" applyFont="1" applyBorder="1" applyAlignment="1">
      <alignment vertical="center" wrapText="1"/>
    </xf>
    <xf numFmtId="44" fontId="0" fillId="0" borderId="36" xfId="2" applyFont="1" applyBorder="1" applyAlignment="1">
      <alignment vertical="center" wrapText="1"/>
    </xf>
    <xf numFmtId="44" fontId="0" fillId="0" borderId="36" xfId="2" applyFont="1" applyBorder="1" applyAlignment="1">
      <alignment vertical="center"/>
    </xf>
    <xf numFmtId="44" fontId="1" fillId="0" borderId="36" xfId="2" applyFont="1" applyBorder="1" applyAlignment="1">
      <alignment vertical="center" wrapText="1"/>
    </xf>
    <xf numFmtId="44" fontId="1" fillId="0" borderId="37" xfId="2" applyFont="1" applyBorder="1" applyAlignment="1">
      <alignment vertical="center" wrapText="1"/>
    </xf>
    <xf numFmtId="44" fontId="1" fillId="0" borderId="13" xfId="2" applyFont="1" applyBorder="1" applyAlignment="1">
      <alignment vertical="center" wrapText="1"/>
    </xf>
    <xf numFmtId="44" fontId="0" fillId="0" borderId="0" xfId="2" applyFont="1" applyAlignment="1">
      <alignment vertical="center"/>
    </xf>
    <xf numFmtId="44" fontId="13" fillId="0" borderId="23" xfId="2" applyFont="1" applyBorder="1" applyAlignment="1">
      <alignment vertical="center" wrapText="1"/>
    </xf>
    <xf numFmtId="44" fontId="13" fillId="0" borderId="1" xfId="2" applyFont="1" applyBorder="1" applyAlignment="1">
      <alignment vertical="center" wrapText="1"/>
    </xf>
    <xf numFmtId="44" fontId="13" fillId="0" borderId="1" xfId="2" applyFont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/>
    </xf>
    <xf numFmtId="44" fontId="0" fillId="0" borderId="30" xfId="2" applyFont="1" applyFill="1" applyBorder="1" applyAlignment="1">
      <alignment horizontal="center" vertical="center"/>
    </xf>
    <xf numFmtId="44" fontId="0" fillId="0" borderId="32" xfId="2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top"/>
    </xf>
    <xf numFmtId="44" fontId="20" fillId="0" borderId="1" xfId="2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44" fontId="20" fillId="0" borderId="4" xfId="2" applyFont="1" applyBorder="1" applyAlignment="1">
      <alignment horizontal="left" vertical="top"/>
    </xf>
    <xf numFmtId="44" fontId="10" fillId="0" borderId="5" xfId="2" applyFont="1" applyFill="1" applyBorder="1" applyAlignment="1">
      <alignment horizontal="left" vertical="top"/>
    </xf>
    <xf numFmtId="44" fontId="0" fillId="0" borderId="26" xfId="2" applyFont="1" applyFill="1" applyBorder="1" applyAlignment="1">
      <alignment horizontal="left" vertical="top"/>
    </xf>
    <xf numFmtId="44" fontId="0" fillId="0" borderId="6" xfId="2" applyFont="1" applyFill="1" applyBorder="1" applyAlignment="1">
      <alignment horizontal="left" vertical="top"/>
    </xf>
    <xf numFmtId="0" fontId="18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44" fontId="20" fillId="0" borderId="23" xfId="2" applyFont="1" applyFill="1" applyBorder="1" applyAlignment="1">
      <alignment horizontal="left" vertical="top"/>
    </xf>
    <xf numFmtId="164" fontId="20" fillId="0" borderId="38" xfId="0" applyNumberFormat="1" applyFont="1" applyBorder="1" applyAlignment="1">
      <alignment horizontal="left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14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5" fontId="3" fillId="2" borderId="2" xfId="0" applyNumberFormat="1" applyFont="1" applyFill="1" applyBorder="1" applyAlignment="1">
      <alignment horizontal="right" vertical="top"/>
    </xf>
    <xf numFmtId="165" fontId="3" fillId="2" borderId="11" xfId="0" applyNumberFormat="1" applyFont="1" applyFill="1" applyBorder="1" applyAlignment="1">
      <alignment horizontal="right" vertical="top"/>
    </xf>
    <xf numFmtId="165" fontId="3" fillId="2" borderId="6" xfId="0" applyNumberFormat="1" applyFont="1" applyFill="1" applyBorder="1" applyAlignment="1">
      <alignment horizontal="right" vertical="top"/>
    </xf>
    <xf numFmtId="165" fontId="3" fillId="2" borderId="14" xfId="0" applyNumberFormat="1" applyFont="1" applyFill="1" applyBorder="1" applyAlignment="1">
      <alignment horizontal="right" vertical="top"/>
    </xf>
    <xf numFmtId="165" fontId="3" fillId="2" borderId="1" xfId="0" applyNumberFormat="1" applyFont="1" applyFill="1" applyBorder="1" applyAlignment="1">
      <alignment horizontal="right" vertical="top"/>
    </xf>
    <xf numFmtId="165" fontId="3" fillId="2" borderId="15" xfId="0" applyNumberFormat="1" applyFont="1" applyFill="1" applyBorder="1" applyAlignment="1">
      <alignment horizontal="right" vertical="top"/>
    </xf>
    <xf numFmtId="0" fontId="18" fillId="2" borderId="16" xfId="0" applyFont="1" applyFill="1" applyBorder="1" applyAlignment="1">
      <alignment horizontal="center" vertical="top" wrapText="1"/>
    </xf>
    <xf numFmtId="44" fontId="20" fillId="2" borderId="23" xfId="2" applyFont="1" applyFill="1" applyBorder="1" applyAlignment="1">
      <alignment horizontal="left" vertical="top"/>
    </xf>
    <xf numFmtId="44" fontId="20" fillId="2" borderId="1" xfId="2" applyFont="1" applyFill="1" applyBorder="1" applyAlignment="1">
      <alignment horizontal="left" vertical="top"/>
    </xf>
    <xf numFmtId="44" fontId="0" fillId="2" borderId="26" xfId="2" applyFont="1" applyFill="1" applyBorder="1" applyAlignment="1">
      <alignment horizontal="left" vertical="top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ganismo di Mediazione dell'Ordine degli Avvocati di Modena - Sala 2" id="{CA4CB23A-993E-4BA9-8B7A-4CE9EC76101C}" userId="Organismo di Mediazione dell'Ordine degli Avvocati di Modena - Sala 2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7" dT="2022-10-25T12:18:47.55" personId="{CA4CB23A-993E-4BA9-8B7A-4CE9EC76101C}" id="{28DA1A42-4FFA-4D7F-8AD5-A2E71A173C69}">
    <text>Collegato al capitolo di entrata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tabSelected="1" zoomScale="115" workbookViewId="0">
      <selection activeCell="H5" sqref="H5"/>
    </sheetView>
  </sheetViews>
  <sheetFormatPr defaultRowHeight="13.2" x14ac:dyDescent="0.25"/>
  <cols>
    <col min="1" max="1" width="45.6640625" customWidth="1"/>
    <col min="2" max="2" width="21.44140625" customWidth="1"/>
    <col min="3" max="3" width="15.109375" bestFit="1" customWidth="1"/>
    <col min="4" max="4" width="19.33203125" customWidth="1"/>
    <col min="5" max="5" width="7.6640625" customWidth="1"/>
    <col min="7" max="7" width="12.44140625" bestFit="1" customWidth="1"/>
    <col min="10" max="10" width="31.6640625" customWidth="1"/>
    <col min="11" max="13" width="15.44140625" customWidth="1"/>
  </cols>
  <sheetData>
    <row r="1" spans="1:5" ht="22.8" customHeight="1" thickBot="1" x14ac:dyDescent="0.3">
      <c r="A1" s="113" t="s">
        <v>67</v>
      </c>
      <c r="B1" s="114"/>
      <c r="C1" s="114"/>
      <c r="D1" s="115"/>
      <c r="E1" s="70"/>
    </row>
    <row r="2" spans="1:5" ht="44.4" customHeight="1" thickBot="1" x14ac:dyDescent="0.3">
      <c r="A2" s="81" t="s">
        <v>43</v>
      </c>
      <c r="B2" s="125" t="s">
        <v>26</v>
      </c>
      <c r="C2" s="82" t="s">
        <v>27</v>
      </c>
      <c r="D2" s="80" t="s">
        <v>68</v>
      </c>
      <c r="E2" s="83"/>
    </row>
    <row r="3" spans="1:5" ht="21.45" customHeight="1" x14ac:dyDescent="0.25">
      <c r="A3" s="25" t="s">
        <v>28</v>
      </c>
      <c r="B3" s="126"/>
      <c r="C3" s="60">
        <v>555500</v>
      </c>
      <c r="D3" s="78">
        <f>B3+C3</f>
        <v>555500</v>
      </c>
      <c r="E3" s="71"/>
    </row>
    <row r="4" spans="1:5" ht="18.75" customHeight="1" x14ac:dyDescent="0.25">
      <c r="A4" s="26" t="s">
        <v>30</v>
      </c>
      <c r="B4" s="126"/>
      <c r="C4" s="75">
        <v>12000</v>
      </c>
      <c r="D4" s="78">
        <f t="shared" ref="D4:D16" si="0">B4+C4</f>
        <v>12000</v>
      </c>
      <c r="E4" s="71"/>
    </row>
    <row r="5" spans="1:5" ht="19.2" customHeight="1" x14ac:dyDescent="0.25">
      <c r="A5" s="26" t="s">
        <v>31</v>
      </c>
      <c r="B5" s="126"/>
      <c r="C5" s="75">
        <v>15000</v>
      </c>
      <c r="D5" s="78">
        <f t="shared" si="0"/>
        <v>15000</v>
      </c>
      <c r="E5" s="71"/>
    </row>
    <row r="6" spans="1:5" ht="18.45" customHeight="1" x14ac:dyDescent="0.25">
      <c r="A6" s="26" t="s">
        <v>32</v>
      </c>
      <c r="B6" s="126"/>
      <c r="C6" s="75">
        <v>500</v>
      </c>
      <c r="D6" s="78">
        <f t="shared" si="0"/>
        <v>500</v>
      </c>
      <c r="E6" s="71"/>
    </row>
    <row r="7" spans="1:5" ht="18.75" customHeight="1" x14ac:dyDescent="0.25">
      <c r="A7" s="26" t="s">
        <v>33</v>
      </c>
      <c r="B7" s="126"/>
      <c r="C7" s="75">
        <v>500</v>
      </c>
      <c r="D7" s="78">
        <f t="shared" si="0"/>
        <v>500</v>
      </c>
      <c r="E7" s="71"/>
    </row>
    <row r="8" spans="1:5" ht="18.75" customHeight="1" x14ac:dyDescent="0.25">
      <c r="A8" s="27" t="s">
        <v>76</v>
      </c>
      <c r="B8" s="126"/>
      <c r="C8" s="76">
        <v>8000</v>
      </c>
      <c r="D8" s="78">
        <f t="shared" si="0"/>
        <v>8000</v>
      </c>
      <c r="E8" s="71"/>
    </row>
    <row r="9" spans="1:5" ht="18.75" customHeight="1" thickBot="1" x14ac:dyDescent="0.3">
      <c r="A9" s="28" t="s">
        <v>34</v>
      </c>
      <c r="B9" s="127"/>
      <c r="C9" s="37">
        <v>4000</v>
      </c>
      <c r="D9" s="78">
        <f t="shared" si="0"/>
        <v>4000</v>
      </c>
      <c r="E9" s="71"/>
    </row>
    <row r="10" spans="1:5" ht="18.75" customHeight="1" x14ac:dyDescent="0.25">
      <c r="A10" s="30" t="s">
        <v>40</v>
      </c>
      <c r="B10" s="128">
        <v>70000</v>
      </c>
      <c r="C10" s="31"/>
      <c r="D10" s="78">
        <f>B10+C10</f>
        <v>70000</v>
      </c>
      <c r="E10" s="71"/>
    </row>
    <row r="11" spans="1:5" ht="18.75" customHeight="1" x14ac:dyDescent="0.25">
      <c r="A11" s="32" t="s">
        <v>41</v>
      </c>
      <c r="B11" s="129">
        <v>400000</v>
      </c>
      <c r="C11" s="15"/>
      <c r="D11" s="78">
        <f t="shared" si="0"/>
        <v>400000</v>
      </c>
      <c r="E11" s="71"/>
    </row>
    <row r="12" spans="1:5" ht="18.75" customHeight="1" x14ac:dyDescent="0.25">
      <c r="A12" s="32" t="s">
        <v>72</v>
      </c>
      <c r="B12" s="129">
        <v>4000</v>
      </c>
      <c r="C12" s="15"/>
      <c r="D12" s="78">
        <f>+B12+C12</f>
        <v>4000</v>
      </c>
      <c r="E12" s="71"/>
    </row>
    <row r="13" spans="1:5" ht="18.75" customHeight="1" thickBot="1" x14ac:dyDescent="0.3">
      <c r="A13" s="28" t="s">
        <v>29</v>
      </c>
      <c r="B13" s="130">
        <v>46000</v>
      </c>
      <c r="C13" s="29"/>
      <c r="D13" s="78">
        <f t="shared" si="0"/>
        <v>46000</v>
      </c>
      <c r="E13" s="71"/>
    </row>
    <row r="14" spans="1:5" x14ac:dyDescent="0.25">
      <c r="A14" s="30" t="s">
        <v>35</v>
      </c>
      <c r="B14" s="131">
        <v>5</v>
      </c>
      <c r="C14" s="33">
        <v>5</v>
      </c>
      <c r="D14" s="78">
        <f t="shared" si="0"/>
        <v>10</v>
      </c>
      <c r="E14" s="71"/>
    </row>
    <row r="15" spans="1:5" x14ac:dyDescent="0.25">
      <c r="A15" s="26" t="s">
        <v>36</v>
      </c>
      <c r="B15" s="132">
        <v>30</v>
      </c>
      <c r="C15" s="34">
        <v>5</v>
      </c>
      <c r="D15" s="78">
        <f t="shared" si="0"/>
        <v>35</v>
      </c>
      <c r="E15" s="71"/>
    </row>
    <row r="16" spans="1:5" ht="13.8" thickBot="1" x14ac:dyDescent="0.3">
      <c r="A16" s="35"/>
      <c r="B16" s="132"/>
      <c r="C16" s="15"/>
      <c r="D16" s="79">
        <f t="shared" si="0"/>
        <v>0</v>
      </c>
      <c r="E16" s="71"/>
    </row>
    <row r="17" spans="1:13" ht="13.8" thickBot="1" x14ac:dyDescent="0.3">
      <c r="A17" s="36" t="s">
        <v>54</v>
      </c>
      <c r="B17" s="133">
        <f>SUM(B2:B16)</f>
        <v>520035</v>
      </c>
      <c r="C17" s="77">
        <f>SUM(C3:C16)</f>
        <v>595510</v>
      </c>
      <c r="D17" s="38">
        <f>B17+C17</f>
        <v>1115545</v>
      </c>
      <c r="E17" s="71"/>
    </row>
    <row r="18" spans="1:13" ht="13.8" thickBot="1" x14ac:dyDescent="0.3">
      <c r="A18" s="39"/>
      <c r="B18" s="126"/>
      <c r="C18" s="15"/>
      <c r="D18" s="15"/>
      <c r="E18" s="15"/>
    </row>
    <row r="19" spans="1:13" ht="13.8" thickBot="1" x14ac:dyDescent="0.3">
      <c r="A19" s="110" t="s">
        <v>66</v>
      </c>
      <c r="B19" s="134" t="s">
        <v>26</v>
      </c>
      <c r="C19" s="102" t="s">
        <v>27</v>
      </c>
      <c r="D19" s="102" t="s">
        <v>63</v>
      </c>
      <c r="E19" s="15"/>
    </row>
    <row r="20" spans="1:13" x14ac:dyDescent="0.25">
      <c r="A20" s="109" t="s">
        <v>83</v>
      </c>
      <c r="B20" s="135">
        <v>22081</v>
      </c>
      <c r="C20" s="111">
        <v>8540</v>
      </c>
      <c r="D20" s="112">
        <f>+B20+C20</f>
        <v>30621</v>
      </c>
      <c r="E20" s="15"/>
    </row>
    <row r="21" spans="1:13" x14ac:dyDescent="0.25">
      <c r="A21" s="104" t="s">
        <v>75</v>
      </c>
      <c r="B21" s="136">
        <v>8000</v>
      </c>
      <c r="C21" s="103">
        <v>5000</v>
      </c>
      <c r="D21" s="105">
        <f>+B21+C21</f>
        <v>13000</v>
      </c>
      <c r="E21" s="72"/>
    </row>
    <row r="22" spans="1:13" ht="13.2" customHeight="1" thickBot="1" x14ac:dyDescent="0.3">
      <c r="A22" s="106" t="s">
        <v>63</v>
      </c>
      <c r="B22" s="137">
        <f>SUM(B20:B21)</f>
        <v>30081</v>
      </c>
      <c r="C22" s="107">
        <f t="shared" ref="C22:D22" si="1">SUM(C20:C21)</f>
        <v>13540</v>
      </c>
      <c r="D22" s="108">
        <f t="shared" si="1"/>
        <v>43621</v>
      </c>
      <c r="E22" s="64"/>
    </row>
    <row r="23" spans="1:13" ht="24.6" customHeight="1" thickBot="1" x14ac:dyDescent="0.3">
      <c r="A23" s="116" t="s">
        <v>74</v>
      </c>
      <c r="B23" s="117"/>
      <c r="C23" s="117"/>
      <c r="D23" s="118"/>
      <c r="E23" s="73"/>
    </row>
    <row r="24" spans="1:13" ht="26.4" customHeight="1" x14ac:dyDescent="0.25">
      <c r="A24" s="40" t="s">
        <v>60</v>
      </c>
      <c r="B24" s="41" t="s">
        <v>61</v>
      </c>
      <c r="C24" s="41" t="s">
        <v>62</v>
      </c>
      <c r="D24" s="42" t="s">
        <v>63</v>
      </c>
      <c r="E24" s="49"/>
    </row>
    <row r="25" spans="1:13" ht="26.4" customHeight="1" x14ac:dyDescent="0.25">
      <c r="A25" s="43" t="s">
        <v>56</v>
      </c>
      <c r="B25" s="44">
        <v>639</v>
      </c>
      <c r="C25" s="44">
        <v>330</v>
      </c>
      <c r="D25" s="45">
        <f>B25*C25</f>
        <v>210870</v>
      </c>
      <c r="E25" s="74"/>
    </row>
    <row r="26" spans="1:13" ht="26.4" customHeight="1" x14ac:dyDescent="0.25">
      <c r="A26" s="43" t="s">
        <v>57</v>
      </c>
      <c r="B26" s="44">
        <v>1297</v>
      </c>
      <c r="C26" s="44">
        <v>250</v>
      </c>
      <c r="D26" s="45">
        <f t="shared" ref="D26:D28" si="2">B26*C26</f>
        <v>324250</v>
      </c>
      <c r="E26" s="74"/>
    </row>
    <row r="27" spans="1:13" ht="26.4" customHeight="1" x14ac:dyDescent="0.25">
      <c r="A27" s="43" t="s">
        <v>58</v>
      </c>
      <c r="B27" s="44">
        <v>31</v>
      </c>
      <c r="C27" s="44">
        <v>150</v>
      </c>
      <c r="D27" s="45">
        <f t="shared" si="2"/>
        <v>4650</v>
      </c>
      <c r="E27" s="74"/>
    </row>
    <row r="28" spans="1:13" ht="26.4" customHeight="1" thickBot="1" x14ac:dyDescent="0.3">
      <c r="A28" s="46" t="s">
        <v>59</v>
      </c>
      <c r="B28" s="47">
        <v>143</v>
      </c>
      <c r="C28" s="47">
        <v>110</v>
      </c>
      <c r="D28" s="48">
        <f t="shared" si="2"/>
        <v>15730</v>
      </c>
      <c r="E28" s="74"/>
    </row>
    <row r="29" spans="1:13" ht="26.4" customHeight="1" thickBot="1" x14ac:dyDescent="0.3">
      <c r="J29" s="49"/>
      <c r="K29" s="49"/>
      <c r="L29" s="49"/>
      <c r="M29" s="50">
        <f>SUM(D25:D28)</f>
        <v>555500</v>
      </c>
    </row>
    <row r="68" spans="1:1" x14ac:dyDescent="0.25">
      <c r="A68" s="12"/>
    </row>
  </sheetData>
  <mergeCells count="2">
    <mergeCell ref="A1:D1"/>
    <mergeCell ref="A23:D2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opLeftCell="A35" workbookViewId="0">
      <selection activeCell="C32" sqref="C32"/>
    </sheetView>
  </sheetViews>
  <sheetFormatPr defaultRowHeight="13.2" x14ac:dyDescent="0.25"/>
  <cols>
    <col min="1" max="1" width="49.33203125" style="3" customWidth="1"/>
    <col min="2" max="2" width="23.77734375" style="94" customWidth="1"/>
    <col min="3" max="3" width="23.77734375" style="1" customWidth="1"/>
    <col min="4" max="4" width="19.5546875" style="1" customWidth="1"/>
    <col min="5" max="5" width="17.5546875" customWidth="1"/>
    <col min="6" max="6" width="9" customWidth="1"/>
    <col min="11" max="11" width="9.88671875" bestFit="1" customWidth="1"/>
  </cols>
  <sheetData>
    <row r="1" spans="1:14" ht="40.200000000000003" customHeight="1" thickBot="1" x14ac:dyDescent="0.3">
      <c r="A1" s="119" t="s">
        <v>67</v>
      </c>
      <c r="B1" s="120"/>
      <c r="C1" s="120"/>
      <c r="D1" s="120"/>
      <c r="E1" s="121"/>
      <c r="F1" s="61"/>
    </row>
    <row r="2" spans="1:14" ht="75" customHeight="1" thickBot="1" x14ac:dyDescent="0.3">
      <c r="A2" s="9" t="s">
        <v>44</v>
      </c>
      <c r="B2" s="84" t="s">
        <v>80</v>
      </c>
      <c r="C2" s="51" t="s">
        <v>26</v>
      </c>
      <c r="D2" s="66" t="s">
        <v>27</v>
      </c>
      <c r="E2" s="54" t="s">
        <v>68</v>
      </c>
      <c r="F2" s="65"/>
    </row>
    <row r="3" spans="1:14" ht="18" customHeight="1" x14ac:dyDescent="0.25">
      <c r="A3" s="10" t="s">
        <v>10</v>
      </c>
      <c r="B3" s="95">
        <v>1250</v>
      </c>
      <c r="C3" s="11">
        <v>9000</v>
      </c>
      <c r="D3" s="67">
        <v>7500</v>
      </c>
      <c r="E3" s="69">
        <f>C3+D3+B3</f>
        <v>17750</v>
      </c>
      <c r="F3" s="62"/>
      <c r="K3" s="15"/>
      <c r="L3" s="15"/>
      <c r="M3" s="15"/>
      <c r="N3" s="15"/>
    </row>
    <row r="4" spans="1:14" ht="18" customHeight="1" x14ac:dyDescent="0.25">
      <c r="A4" s="4" t="s">
        <v>52</v>
      </c>
      <c r="B4" s="86">
        <v>4000</v>
      </c>
      <c r="C4" s="2">
        <v>86000</v>
      </c>
      <c r="D4" s="68">
        <v>113000</v>
      </c>
      <c r="E4" s="69">
        <f t="shared" ref="E4:E46" si="0">C4+D4+B4</f>
        <v>203000</v>
      </c>
      <c r="F4" s="62"/>
      <c r="J4" s="15"/>
      <c r="L4" s="58"/>
      <c r="M4" s="58"/>
      <c r="N4" s="58"/>
    </row>
    <row r="5" spans="1:14" ht="18" customHeight="1" x14ac:dyDescent="0.25">
      <c r="A5" s="4" t="s">
        <v>51</v>
      </c>
      <c r="B5" s="86">
        <v>1000</v>
      </c>
      <c r="C5" s="2">
        <v>21000</v>
      </c>
      <c r="D5" s="68">
        <v>28500</v>
      </c>
      <c r="E5" s="69">
        <f t="shared" si="0"/>
        <v>50500</v>
      </c>
      <c r="F5" s="62"/>
      <c r="J5" s="15"/>
      <c r="K5" s="58"/>
      <c r="L5" s="58"/>
      <c r="M5" s="58"/>
      <c r="N5" s="58"/>
    </row>
    <row r="6" spans="1:14" ht="18" customHeight="1" x14ac:dyDescent="0.25">
      <c r="A6" s="4" t="s">
        <v>20</v>
      </c>
      <c r="B6" s="86">
        <v>350</v>
      </c>
      <c r="C6" s="2">
        <v>7500</v>
      </c>
      <c r="D6" s="68">
        <v>9500</v>
      </c>
      <c r="E6" s="69">
        <f t="shared" si="0"/>
        <v>17350</v>
      </c>
      <c r="F6" s="62"/>
      <c r="J6" s="15"/>
      <c r="K6" s="58"/>
      <c r="L6" s="58"/>
      <c r="M6" s="58"/>
      <c r="N6" s="58"/>
    </row>
    <row r="7" spans="1:14" ht="18" customHeight="1" x14ac:dyDescent="0.25">
      <c r="A7" s="4" t="s">
        <v>39</v>
      </c>
      <c r="B7" s="86"/>
      <c r="C7" s="2">
        <v>5670</v>
      </c>
      <c r="D7" s="68">
        <v>5670</v>
      </c>
      <c r="E7" s="69">
        <f t="shared" si="0"/>
        <v>11340</v>
      </c>
      <c r="F7" s="62"/>
      <c r="J7" s="15"/>
      <c r="L7" s="58"/>
      <c r="M7" s="58"/>
      <c r="N7" s="58"/>
    </row>
    <row r="8" spans="1:14" ht="18" customHeight="1" x14ac:dyDescent="0.25">
      <c r="A8" s="4" t="s">
        <v>70</v>
      </c>
      <c r="B8" s="86"/>
      <c r="C8" s="2">
        <v>1000</v>
      </c>
      <c r="D8" s="68">
        <v>1000</v>
      </c>
      <c r="E8" s="69">
        <f t="shared" si="0"/>
        <v>2000</v>
      </c>
      <c r="F8" s="62"/>
      <c r="K8" s="58"/>
      <c r="L8" s="58"/>
      <c r="M8" s="58"/>
    </row>
    <row r="9" spans="1:14" ht="18" customHeight="1" x14ac:dyDescent="0.25">
      <c r="A9" s="5" t="s">
        <v>0</v>
      </c>
      <c r="B9" s="96"/>
      <c r="C9" s="2"/>
      <c r="D9" s="68">
        <v>12000</v>
      </c>
      <c r="E9" s="69">
        <f>C9+D9+B9</f>
        <v>12000</v>
      </c>
      <c r="F9" s="62"/>
    </row>
    <row r="10" spans="1:14" ht="18" customHeight="1" x14ac:dyDescent="0.25">
      <c r="A10" s="24" t="s">
        <v>42</v>
      </c>
      <c r="B10" s="85"/>
      <c r="C10" s="2">
        <v>6500</v>
      </c>
      <c r="D10" s="68">
        <v>9500</v>
      </c>
      <c r="E10" s="69">
        <f t="shared" si="0"/>
        <v>16000</v>
      </c>
      <c r="F10" s="62"/>
    </row>
    <row r="11" spans="1:14" ht="18" customHeight="1" x14ac:dyDescent="0.25">
      <c r="A11" s="4" t="s">
        <v>21</v>
      </c>
      <c r="B11" s="86"/>
      <c r="C11" s="2">
        <v>13000</v>
      </c>
      <c r="D11" s="68">
        <v>10000</v>
      </c>
      <c r="E11" s="69">
        <f t="shared" si="0"/>
        <v>23000</v>
      </c>
      <c r="F11" s="62"/>
    </row>
    <row r="12" spans="1:14" ht="18" customHeight="1" x14ac:dyDescent="0.25">
      <c r="A12" s="4" t="s">
        <v>11</v>
      </c>
      <c r="B12" s="86"/>
      <c r="C12" s="2">
        <v>2990</v>
      </c>
      <c r="D12" s="68">
        <v>3970</v>
      </c>
      <c r="E12" s="69">
        <f t="shared" si="0"/>
        <v>6960</v>
      </c>
      <c r="F12" s="62"/>
    </row>
    <row r="13" spans="1:14" ht="18" customHeight="1" x14ac:dyDescent="0.25">
      <c r="A13" s="4" t="s">
        <v>12</v>
      </c>
      <c r="B13" s="86"/>
      <c r="C13" s="2">
        <v>500</v>
      </c>
      <c r="D13" s="68">
        <v>2500</v>
      </c>
      <c r="E13" s="69">
        <f t="shared" si="0"/>
        <v>3000</v>
      </c>
      <c r="F13" s="62"/>
    </row>
    <row r="14" spans="1:14" ht="18" customHeight="1" x14ac:dyDescent="0.25">
      <c r="A14" s="5" t="s">
        <v>81</v>
      </c>
      <c r="B14" s="96"/>
      <c r="C14" s="2"/>
      <c r="D14" s="68">
        <v>1500</v>
      </c>
      <c r="E14" s="69">
        <f t="shared" si="0"/>
        <v>1500</v>
      </c>
      <c r="F14" s="62"/>
    </row>
    <row r="15" spans="1:14" ht="18" customHeight="1" x14ac:dyDescent="0.25">
      <c r="A15" s="5" t="s">
        <v>9</v>
      </c>
      <c r="B15" s="96"/>
      <c r="C15" s="2"/>
      <c r="D15" s="68">
        <v>150</v>
      </c>
      <c r="E15" s="69">
        <f t="shared" si="0"/>
        <v>150</v>
      </c>
      <c r="F15" s="62"/>
    </row>
    <row r="16" spans="1:14" ht="18" customHeight="1" x14ac:dyDescent="0.25">
      <c r="A16" s="4" t="s">
        <v>22</v>
      </c>
      <c r="B16" s="86"/>
      <c r="C16" s="2">
        <v>2000</v>
      </c>
      <c r="D16" s="68">
        <v>3000</v>
      </c>
      <c r="E16" s="69">
        <f t="shared" si="0"/>
        <v>5000</v>
      </c>
      <c r="F16" s="62"/>
    </row>
    <row r="17" spans="1:6" ht="18" customHeight="1" x14ac:dyDescent="0.25">
      <c r="A17" s="23" t="s">
        <v>23</v>
      </c>
      <c r="B17" s="86"/>
      <c r="C17" s="2">
        <v>7500</v>
      </c>
      <c r="D17" s="68">
        <v>2500</v>
      </c>
      <c r="E17" s="69">
        <f t="shared" si="0"/>
        <v>10000</v>
      </c>
      <c r="F17" s="62"/>
    </row>
    <row r="18" spans="1:6" ht="18" customHeight="1" x14ac:dyDescent="0.25">
      <c r="A18" s="5" t="s">
        <v>8</v>
      </c>
      <c r="B18" s="96"/>
      <c r="C18" s="2"/>
      <c r="D18" s="68">
        <v>1500</v>
      </c>
      <c r="E18" s="69">
        <f t="shared" si="0"/>
        <v>1500</v>
      </c>
      <c r="F18" s="62"/>
    </row>
    <row r="19" spans="1:6" ht="18" customHeight="1" x14ac:dyDescent="0.25">
      <c r="A19" s="23" t="s">
        <v>13</v>
      </c>
      <c r="B19" s="86"/>
      <c r="C19" s="2">
        <v>8000</v>
      </c>
      <c r="D19" s="68"/>
      <c r="E19" s="69">
        <f t="shared" si="0"/>
        <v>8000</v>
      </c>
      <c r="F19" s="62"/>
    </row>
    <row r="20" spans="1:6" ht="23.4" customHeight="1" x14ac:dyDescent="0.25">
      <c r="A20" s="4" t="s">
        <v>14</v>
      </c>
      <c r="B20" s="86"/>
      <c r="C20" s="2">
        <v>560</v>
      </c>
      <c r="D20" s="68"/>
      <c r="E20" s="69">
        <f t="shared" si="0"/>
        <v>560</v>
      </c>
      <c r="F20" s="62"/>
    </row>
    <row r="21" spans="1:6" ht="18" customHeight="1" x14ac:dyDescent="0.25">
      <c r="A21" s="23" t="s">
        <v>82</v>
      </c>
      <c r="B21" s="86">
        <v>300</v>
      </c>
      <c r="C21" s="2">
        <v>3000</v>
      </c>
      <c r="D21" s="68">
        <v>35000</v>
      </c>
      <c r="E21" s="69">
        <f t="shared" si="0"/>
        <v>38300</v>
      </c>
      <c r="F21" s="62"/>
    </row>
    <row r="22" spans="1:6" ht="18" customHeight="1" x14ac:dyDescent="0.25">
      <c r="A22" s="4" t="s">
        <v>15</v>
      </c>
      <c r="B22" s="86">
        <v>500</v>
      </c>
      <c r="C22" s="2">
        <v>2000</v>
      </c>
      <c r="D22" s="68">
        <v>2000</v>
      </c>
      <c r="E22" s="69">
        <f t="shared" si="0"/>
        <v>4500</v>
      </c>
      <c r="F22" s="62"/>
    </row>
    <row r="23" spans="1:6" ht="18" customHeight="1" x14ac:dyDescent="0.25">
      <c r="A23" s="4" t="s">
        <v>16</v>
      </c>
      <c r="B23" s="86"/>
      <c r="C23" s="2">
        <v>10000</v>
      </c>
      <c r="D23" s="68">
        <v>3500</v>
      </c>
      <c r="E23" s="69">
        <f t="shared" si="0"/>
        <v>13500</v>
      </c>
      <c r="F23" s="62"/>
    </row>
    <row r="24" spans="1:6" ht="18" customHeight="1" x14ac:dyDescent="0.25">
      <c r="A24" s="4" t="s">
        <v>37</v>
      </c>
      <c r="B24" s="86"/>
      <c r="C24" s="2">
        <v>600</v>
      </c>
      <c r="D24" s="68"/>
      <c r="E24" s="69">
        <f t="shared" si="0"/>
        <v>600</v>
      </c>
      <c r="F24" s="62"/>
    </row>
    <row r="25" spans="1:6" ht="18" customHeight="1" x14ac:dyDescent="0.25">
      <c r="A25" s="4" t="s">
        <v>17</v>
      </c>
      <c r="B25" s="86"/>
      <c r="C25" s="2">
        <v>1500</v>
      </c>
      <c r="D25" s="68">
        <v>1500</v>
      </c>
      <c r="E25" s="69">
        <f t="shared" si="0"/>
        <v>3000</v>
      </c>
      <c r="F25" s="62"/>
    </row>
    <row r="26" spans="1:6" ht="34.799999999999997" customHeight="1" x14ac:dyDescent="0.25">
      <c r="A26" s="4" t="s">
        <v>53</v>
      </c>
      <c r="B26" s="86"/>
      <c r="C26" s="2"/>
      <c r="D26" s="68">
        <v>1500</v>
      </c>
      <c r="E26" s="69">
        <f t="shared" si="0"/>
        <v>1500</v>
      </c>
      <c r="F26" s="62"/>
    </row>
    <row r="27" spans="1:6" ht="24" customHeight="1" x14ac:dyDescent="0.25">
      <c r="A27" s="101" t="s">
        <v>77</v>
      </c>
      <c r="B27" s="97">
        <v>4000</v>
      </c>
      <c r="C27" s="98">
        <v>1000</v>
      </c>
      <c r="D27" s="99">
        <v>5000</v>
      </c>
      <c r="E27" s="100">
        <f t="shared" si="0"/>
        <v>10000</v>
      </c>
      <c r="F27" s="62"/>
    </row>
    <row r="28" spans="1:6" ht="18" customHeight="1" x14ac:dyDescent="0.25">
      <c r="A28" s="5" t="s">
        <v>64</v>
      </c>
      <c r="B28" s="96"/>
      <c r="C28" s="2"/>
      <c r="D28" s="68">
        <v>41500</v>
      </c>
      <c r="E28" s="69">
        <f t="shared" si="0"/>
        <v>41500</v>
      </c>
      <c r="F28" s="62"/>
    </row>
    <row r="29" spans="1:6" ht="34.200000000000003" customHeight="1" x14ac:dyDescent="0.25">
      <c r="A29" s="5" t="s">
        <v>65</v>
      </c>
      <c r="B29" s="96"/>
      <c r="C29" s="2"/>
      <c r="D29" s="68">
        <v>54000</v>
      </c>
      <c r="E29" s="69">
        <f t="shared" si="0"/>
        <v>54000</v>
      </c>
      <c r="F29" s="62"/>
    </row>
    <row r="30" spans="1:6" ht="25.8" customHeight="1" x14ac:dyDescent="0.25">
      <c r="A30" s="5" t="s">
        <v>78</v>
      </c>
      <c r="B30" s="96"/>
      <c r="C30" s="2"/>
      <c r="D30" s="68">
        <v>77500</v>
      </c>
      <c r="E30" s="69">
        <f t="shared" si="0"/>
        <v>77500</v>
      </c>
      <c r="F30" s="62"/>
    </row>
    <row r="31" spans="1:6" ht="25.8" customHeight="1" x14ac:dyDescent="0.25">
      <c r="A31" s="4" t="s">
        <v>18</v>
      </c>
      <c r="B31" s="86"/>
      <c r="C31" s="2">
        <v>240000</v>
      </c>
      <c r="D31" s="68"/>
      <c r="E31" s="69">
        <f t="shared" si="0"/>
        <v>240000</v>
      </c>
      <c r="F31" s="62"/>
    </row>
    <row r="32" spans="1:6" ht="18" customHeight="1" x14ac:dyDescent="0.25">
      <c r="A32" s="23" t="s">
        <v>71</v>
      </c>
      <c r="B32" s="86"/>
      <c r="C32" s="2">
        <v>2000</v>
      </c>
      <c r="D32" s="68"/>
      <c r="E32" s="69">
        <f t="shared" si="0"/>
        <v>2000</v>
      </c>
      <c r="F32" s="62"/>
    </row>
    <row r="33" spans="1:6" ht="18" customHeight="1" x14ac:dyDescent="0.25">
      <c r="A33" s="4" t="s">
        <v>38</v>
      </c>
      <c r="B33" s="86">
        <v>36000</v>
      </c>
      <c r="C33" s="2"/>
      <c r="D33" s="68"/>
      <c r="E33" s="69">
        <f t="shared" si="0"/>
        <v>36000</v>
      </c>
      <c r="F33" s="62"/>
    </row>
    <row r="34" spans="1:6" ht="18" customHeight="1" x14ac:dyDescent="0.25">
      <c r="A34" s="5" t="s">
        <v>7</v>
      </c>
      <c r="B34" s="96"/>
      <c r="C34" s="2"/>
      <c r="D34" s="68">
        <f>32*entrate!B26+entrate!B25*65+1000</f>
        <v>84039</v>
      </c>
      <c r="E34" s="69">
        <f t="shared" si="0"/>
        <v>84039</v>
      </c>
      <c r="F34" s="62"/>
    </row>
    <row r="35" spans="1:6" ht="18" customHeight="1" x14ac:dyDescent="0.25">
      <c r="A35" s="5" t="s">
        <v>6</v>
      </c>
      <c r="B35" s="96"/>
      <c r="C35" s="2"/>
      <c r="D35" s="68">
        <v>12000</v>
      </c>
      <c r="E35" s="69">
        <f t="shared" si="0"/>
        <v>12000</v>
      </c>
      <c r="F35" s="62"/>
    </row>
    <row r="36" spans="1:6" ht="18" customHeight="1" x14ac:dyDescent="0.25">
      <c r="A36" s="5" t="s">
        <v>5</v>
      </c>
      <c r="B36" s="96"/>
      <c r="C36" s="2"/>
      <c r="D36" s="68">
        <v>7000</v>
      </c>
      <c r="E36" s="69">
        <f t="shared" si="0"/>
        <v>7000</v>
      </c>
      <c r="F36" s="62"/>
    </row>
    <row r="37" spans="1:6" ht="18" customHeight="1" x14ac:dyDescent="0.25">
      <c r="A37" s="5" t="s">
        <v>2</v>
      </c>
      <c r="B37" s="96"/>
      <c r="C37" s="2"/>
      <c r="D37" s="68">
        <v>5000</v>
      </c>
      <c r="E37" s="69">
        <f t="shared" si="0"/>
        <v>5000</v>
      </c>
      <c r="F37" s="62"/>
    </row>
    <row r="38" spans="1:6" ht="18" customHeight="1" x14ac:dyDescent="0.25">
      <c r="A38" s="5" t="s">
        <v>1</v>
      </c>
      <c r="B38" s="96"/>
      <c r="C38" s="2"/>
      <c r="D38" s="68">
        <v>34000</v>
      </c>
      <c r="E38" s="69">
        <f t="shared" si="0"/>
        <v>34000</v>
      </c>
      <c r="F38" s="62"/>
    </row>
    <row r="39" spans="1:6" ht="18" customHeight="1" x14ac:dyDescent="0.25">
      <c r="A39" s="5" t="s">
        <v>24</v>
      </c>
      <c r="B39" s="96"/>
      <c r="C39" s="2"/>
      <c r="D39" s="68">
        <v>30000</v>
      </c>
      <c r="E39" s="69">
        <f t="shared" si="0"/>
        <v>30000</v>
      </c>
      <c r="F39" s="62"/>
    </row>
    <row r="40" spans="1:6" ht="18" customHeight="1" x14ac:dyDescent="0.25">
      <c r="A40" s="5" t="s">
        <v>49</v>
      </c>
      <c r="B40" s="96"/>
      <c r="C40" s="2"/>
      <c r="D40" s="68">
        <v>155</v>
      </c>
      <c r="E40" s="69">
        <f t="shared" si="0"/>
        <v>155</v>
      </c>
      <c r="F40" s="62"/>
    </row>
    <row r="41" spans="1:6" ht="18" customHeight="1" x14ac:dyDescent="0.25">
      <c r="A41" s="5" t="s">
        <v>50</v>
      </c>
      <c r="B41" s="96"/>
      <c r="C41" s="2"/>
      <c r="D41" s="68">
        <v>259</v>
      </c>
      <c r="E41" s="69">
        <f t="shared" si="0"/>
        <v>259</v>
      </c>
      <c r="F41" s="62"/>
    </row>
    <row r="42" spans="1:6" ht="34.799999999999997" customHeight="1" x14ac:dyDescent="0.25">
      <c r="A42" s="5" t="s">
        <v>79</v>
      </c>
      <c r="B42" s="96"/>
      <c r="C42" s="2"/>
      <c r="D42" s="68">
        <v>18000</v>
      </c>
      <c r="E42" s="69">
        <f t="shared" si="0"/>
        <v>18000</v>
      </c>
      <c r="F42" s="62"/>
    </row>
    <row r="43" spans="1:6" ht="18" customHeight="1" x14ac:dyDescent="0.25">
      <c r="A43" s="5" t="s">
        <v>25</v>
      </c>
      <c r="B43" s="96"/>
      <c r="C43" s="2">
        <v>3500</v>
      </c>
      <c r="D43" s="68">
        <v>1000</v>
      </c>
      <c r="E43" s="69">
        <f t="shared" si="0"/>
        <v>4500</v>
      </c>
      <c r="F43" s="62"/>
    </row>
    <row r="44" spans="1:6" ht="18" customHeight="1" x14ac:dyDescent="0.25">
      <c r="A44" s="4" t="s">
        <v>19</v>
      </c>
      <c r="B44" s="86"/>
      <c r="C44" s="2">
        <v>25</v>
      </c>
      <c r="D44" s="68">
        <v>25</v>
      </c>
      <c r="E44" s="69">
        <f t="shared" si="0"/>
        <v>50</v>
      </c>
      <c r="F44" s="62"/>
    </row>
    <row r="45" spans="1:6" x14ac:dyDescent="0.25">
      <c r="A45" s="5" t="s">
        <v>73</v>
      </c>
      <c r="B45" s="96"/>
      <c r="C45" s="2"/>
      <c r="D45" s="68">
        <v>6032</v>
      </c>
      <c r="E45" s="69">
        <f t="shared" si="0"/>
        <v>6032</v>
      </c>
      <c r="F45" s="62"/>
    </row>
    <row r="46" spans="1:6" ht="13.8" thickBot="1" x14ac:dyDescent="0.3">
      <c r="A46" s="5" t="s">
        <v>69</v>
      </c>
      <c r="B46" s="96"/>
      <c r="C46" s="2"/>
      <c r="D46" s="68">
        <v>2500</v>
      </c>
      <c r="E46" s="69">
        <f t="shared" si="0"/>
        <v>2500</v>
      </c>
      <c r="F46" s="62"/>
    </row>
    <row r="47" spans="1:6" ht="13.8" thickBot="1" x14ac:dyDescent="0.3">
      <c r="A47" s="8" t="s">
        <v>47</v>
      </c>
      <c r="B47" s="87">
        <f>SUM(B1:B46)</f>
        <v>47400</v>
      </c>
      <c r="C47" s="7">
        <f>SUM(C2:C46)</f>
        <v>434845</v>
      </c>
      <c r="D47" s="7">
        <f>SUM(D2:D46)</f>
        <v>633300</v>
      </c>
      <c r="E47" s="69">
        <f>C47+D47+B47</f>
        <v>1115545</v>
      </c>
      <c r="F47" s="62"/>
    </row>
    <row r="48" spans="1:6" ht="21" thickBot="1" x14ac:dyDescent="0.3">
      <c r="A48" s="122" t="s">
        <v>55</v>
      </c>
      <c r="B48" s="123"/>
      <c r="C48" s="123"/>
      <c r="D48" s="123"/>
      <c r="E48" s="124"/>
      <c r="F48" s="63"/>
    </row>
    <row r="49" spans="1:6" x14ac:dyDescent="0.25">
      <c r="A49" s="16" t="s">
        <v>45</v>
      </c>
      <c r="B49" s="88"/>
      <c r="C49" s="17">
        <v>2500</v>
      </c>
      <c r="D49" s="17"/>
      <c r="E49" s="18">
        <f t="shared" ref="E49:E56" si="1">C49+D49</f>
        <v>2500</v>
      </c>
      <c r="F49" s="64"/>
    </row>
    <row r="50" spans="1:6" x14ac:dyDescent="0.25">
      <c r="A50" s="19" t="s">
        <v>46</v>
      </c>
      <c r="B50" s="89"/>
      <c r="C50" s="2"/>
      <c r="D50" s="2">
        <v>2500</v>
      </c>
      <c r="E50" s="20">
        <f t="shared" si="1"/>
        <v>2500</v>
      </c>
      <c r="F50" s="64"/>
    </row>
    <row r="51" spans="1:6" x14ac:dyDescent="0.25">
      <c r="A51" s="19" t="s">
        <v>48</v>
      </c>
      <c r="B51" s="89"/>
      <c r="C51" s="2">
        <v>5500</v>
      </c>
      <c r="D51" s="2"/>
      <c r="E51" s="20">
        <f t="shared" si="1"/>
        <v>5500</v>
      </c>
      <c r="F51" s="64"/>
    </row>
    <row r="52" spans="1:6" x14ac:dyDescent="0.25">
      <c r="A52" s="21"/>
      <c r="B52" s="90"/>
      <c r="C52" s="2"/>
      <c r="D52" s="2"/>
      <c r="E52" s="20"/>
      <c r="F52" s="64"/>
    </row>
    <row r="53" spans="1:6" x14ac:dyDescent="0.25">
      <c r="A53" s="22" t="s">
        <v>4</v>
      </c>
      <c r="B53" s="91"/>
      <c r="C53" s="2"/>
      <c r="D53" s="2">
        <v>1000</v>
      </c>
      <c r="E53" s="20">
        <f t="shared" si="1"/>
        <v>1000</v>
      </c>
      <c r="F53" s="64"/>
    </row>
    <row r="54" spans="1:6" x14ac:dyDescent="0.25">
      <c r="A54" s="52"/>
      <c r="B54" s="92"/>
      <c r="C54" s="6"/>
      <c r="D54" s="6"/>
      <c r="E54" s="53"/>
      <c r="F54" s="64"/>
    </row>
    <row r="55" spans="1:6" x14ac:dyDescent="0.25">
      <c r="A55" s="52" t="s">
        <v>3</v>
      </c>
      <c r="B55" s="92"/>
      <c r="C55" s="6"/>
      <c r="D55" s="6">
        <v>1500</v>
      </c>
      <c r="E55" s="53">
        <f t="shared" si="1"/>
        <v>1500</v>
      </c>
      <c r="F55" s="64"/>
    </row>
    <row r="56" spans="1:6" x14ac:dyDescent="0.25">
      <c r="A56" s="22" t="s">
        <v>83</v>
      </c>
      <c r="B56" s="91"/>
      <c r="C56" s="2">
        <v>22081</v>
      </c>
      <c r="D56" s="2">
        <v>8540</v>
      </c>
      <c r="E56" s="53">
        <f t="shared" si="1"/>
        <v>30621</v>
      </c>
      <c r="F56" s="64"/>
    </row>
    <row r="57" spans="1:6" ht="13.8" thickBot="1" x14ac:dyDescent="0.3">
      <c r="A57" s="55" t="s">
        <v>63</v>
      </c>
      <c r="B57" s="93"/>
      <c r="C57" s="56"/>
      <c r="D57" s="56"/>
      <c r="E57" s="57">
        <f>SUM(E49:E56)</f>
        <v>43621</v>
      </c>
      <c r="F57" s="64"/>
    </row>
    <row r="59" spans="1:6" x14ac:dyDescent="0.25">
      <c r="A59" s="1"/>
      <c r="B59" s="1"/>
      <c r="D59"/>
      <c r="E59" s="59"/>
      <c r="F59" s="59"/>
    </row>
    <row r="60" spans="1:6" s="14" customFormat="1" x14ac:dyDescent="0.25">
      <c r="A60" s="1"/>
      <c r="B60" s="1"/>
      <c r="C60" s="1"/>
      <c r="D60"/>
      <c r="E60"/>
      <c r="F60"/>
    </row>
    <row r="61" spans="1:6" x14ac:dyDescent="0.25">
      <c r="A61" s="13"/>
      <c r="B61" s="13"/>
      <c r="C61" s="13"/>
      <c r="D61" s="14"/>
      <c r="E61" s="14"/>
      <c r="F61" s="14"/>
    </row>
  </sheetData>
  <mergeCells count="2">
    <mergeCell ref="A1:E1"/>
    <mergeCell ref="A48:E48"/>
  </mergeCells>
  <phoneticPr fontId="7" type="noConversion"/>
  <pageMargins left="0.74803149606299213" right="0.74803149606299213" top="0.59055118110236227" bottom="0.27559055118110237" header="0.51181102362204722" footer="0.51181102362204722"/>
  <pageSetup paperSize="8" orientation="portrait" copies="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preventivo 2019</dc:title>
  <dc:creator>PC02</dc:creator>
  <cp:lastModifiedBy>Organismo di Mediazione dell'Ordine degli Avvocati di </cp:lastModifiedBy>
  <cp:lastPrinted>2024-04-09T11:15:40Z</cp:lastPrinted>
  <dcterms:created xsi:type="dcterms:W3CDTF">2019-11-24T12:48:40Z</dcterms:created>
  <dcterms:modified xsi:type="dcterms:W3CDTF">2025-02-12T11:24:56Z</dcterms:modified>
</cp:coreProperties>
</file>